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23256" windowHeight="1317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K25" i="1"/>
  <c r="E25" i="1"/>
  <c r="B25" i="1"/>
  <c r="M24" i="1"/>
  <c r="K24" i="1"/>
  <c r="E24" i="1"/>
  <c r="B24" i="1"/>
  <c r="M23" i="1"/>
  <c r="K23" i="1"/>
  <c r="E23" i="1"/>
  <c r="B23" i="1"/>
  <c r="M22" i="1"/>
  <c r="K22" i="1"/>
  <c r="E22" i="1"/>
  <c r="B22" i="1"/>
  <c r="M21" i="1"/>
  <c r="K21" i="1"/>
  <c r="E21" i="1"/>
  <c r="B21" i="1"/>
  <c r="M20" i="1"/>
  <c r="K20" i="1"/>
  <c r="E20" i="1"/>
  <c r="B20" i="1"/>
  <c r="M19" i="1"/>
  <c r="K19" i="1"/>
  <c r="E19" i="1"/>
  <c r="B19" i="1"/>
  <c r="M18" i="1"/>
  <c r="K18" i="1"/>
  <c r="E18" i="1"/>
  <c r="B18" i="1"/>
  <c r="M17" i="1"/>
  <c r="K17" i="1"/>
  <c r="E17" i="1"/>
  <c r="B17" i="1"/>
  <c r="M16" i="1"/>
  <c r="K16" i="1"/>
  <c r="E16" i="1"/>
  <c r="B16" i="1"/>
  <c r="M15" i="1"/>
  <c r="K15" i="1"/>
  <c r="E15" i="1"/>
  <c r="B15" i="1"/>
  <c r="M14" i="1"/>
  <c r="K14" i="1"/>
  <c r="E14" i="1"/>
  <c r="B14" i="1"/>
  <c r="M13" i="1"/>
  <c r="K13" i="1"/>
  <c r="E13" i="1"/>
  <c r="B13" i="1"/>
  <c r="M12" i="1"/>
  <c r="K12" i="1"/>
  <c r="E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G10" i="1"/>
  <c r="F10" i="1"/>
  <c r="E10" i="1"/>
  <c r="D10" i="1"/>
  <c r="K9" i="1"/>
  <c r="J9" i="1"/>
  <c r="I9" i="1"/>
  <c r="F9" i="1"/>
  <c r="D9" i="1"/>
  <c r="M8" i="1"/>
  <c r="L8" i="1"/>
  <c r="I8" i="1"/>
  <c r="H8" i="1"/>
  <c r="D8" i="1"/>
  <c r="C8" i="1"/>
  <c r="L7" i="1"/>
  <c r="H7" i="1"/>
  <c r="C7" i="1"/>
  <c r="B7" i="1"/>
  <c r="A7" i="1"/>
</calcChain>
</file>

<file path=xl/sharedStrings.xml><?xml version="1.0" encoding="utf-8"?>
<sst xmlns="http://schemas.openxmlformats.org/spreadsheetml/2006/main" count="25" uniqueCount="23">
  <si>
    <t>Отчет № 7. 16.08.2016 21:20:27</t>
  </si>
  <si>
    <t>Выборы депутатов Законодательного Собрания Санкт-Петербурга шестого созыва</t>
  </si>
  <si>
    <t>№24 (№ 24)</t>
  </si>
  <si>
    <t>В тыс. руб.</t>
  </si>
  <si>
    <t>1</t>
  </si>
  <si>
    <t>1.</t>
  </si>
  <si>
    <t>29.07.2016</t>
  </si>
  <si>
    <t>2.</t>
  </si>
  <si>
    <t>3.</t>
  </si>
  <si>
    <t>4.</t>
  </si>
  <si>
    <t>27.07.2016</t>
  </si>
  <si>
    <t/>
  </si>
  <si>
    <t>01.08.2016</t>
  </si>
  <si>
    <t>5.</t>
  </si>
  <si>
    <t>6.</t>
  </si>
  <si>
    <t>7.</t>
  </si>
  <si>
    <t>8.</t>
  </si>
  <si>
    <t>9.</t>
  </si>
  <si>
    <t>10.</t>
  </si>
  <si>
    <t>11.</t>
  </si>
  <si>
    <t>* Сведения даны с округлением до целого значения в тыс. рублей.</t>
  </si>
  <si>
    <t xml:space="preserve">СВЕДЕНИЯ
 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
</t>
  </si>
  <si>
    <t>По состоянию на 16.08.2016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</si>
</sst>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"/>
    <numFmt numFmtId="165" formatCode="dd\.mm\.yyyy"/>
    <numFmt numFmtId="166" formatCode="\C\us\t\om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F16" sqref="F16"/>
    </sheetView>
  </sheetViews>
  <sheetFormatPr defaultRowHeight="14.4" x14ac:dyDescent="0.3"/>
  <cols>
    <col min="1" max="1" width="5.6640625" customWidth="1"/>
    <col min="2" max="2" width="16.109375" customWidth="1"/>
    <col min="3" max="4" width="15.6640625" customWidth="1"/>
    <col min="5" max="5" width="13.109375" customWidth="1"/>
    <col min="6" max="6" width="15.6640625" customWidth="1"/>
    <col min="7" max="7" width="9" customWidth="1"/>
    <col min="8" max="8" width="15.6640625" customWidth="1"/>
    <col min="9" max="9" width="13.109375" customWidth="1"/>
    <col min="10" max="10" width="15.6640625" customWidth="1"/>
    <col min="11" max="11" width="28.88671875" customWidth="1"/>
    <col min="12" max="12" width="15.6640625" customWidth="1"/>
    <col min="13" max="13" width="22.5546875" customWidth="1"/>
    <col min="14" max="14" width="9.109375" customWidth="1"/>
  </cols>
  <sheetData>
    <row r="1" spans="1:14" ht="15" customHeight="1" x14ac:dyDescent="0.3">
      <c r="M1" s="1" t="s">
        <v>0</v>
      </c>
    </row>
    <row r="2" spans="1:14" ht="84.75" customHeight="1" x14ac:dyDescent="0.3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ht="15.6" x14ac:dyDescent="0.3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4" ht="15.6" x14ac:dyDescent="0.3">
      <c r="A4" s="26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4" x14ac:dyDescent="0.3">
      <c r="M5" s="3" t="s">
        <v>22</v>
      </c>
    </row>
    <row r="6" spans="1:14" x14ac:dyDescent="0.3">
      <c r="M6" s="3" t="s">
        <v>3</v>
      </c>
    </row>
    <row r="7" spans="1:14" ht="24" customHeight="1" x14ac:dyDescent="0.3">
      <c r="A7" s="19" t="str">
        <f t="shared" ref="A7" si="0">"№
п/п"</f>
        <v>№
п/п</v>
      </c>
      <c r="B7" s="19" t="str">
        <f t="shared" ref="B7" si="1">"Фамилия, имя, отчество кандидата"</f>
        <v>Фамилия, имя, отчество кандидата</v>
      </c>
      <c r="C7" s="22" t="str">
        <f t="shared" ref="C7" si="2">"Поступило средств"</f>
        <v>Поступило средств</v>
      </c>
      <c r="D7" s="23"/>
      <c r="E7" s="23"/>
      <c r="F7" s="23"/>
      <c r="G7" s="24"/>
      <c r="H7" s="22" t="str">
        <f t="shared" ref="H7" si="3">"Израсходовано средств"</f>
        <v>Израсходовано средств</v>
      </c>
      <c r="I7" s="23"/>
      <c r="J7" s="23"/>
      <c r="K7" s="24"/>
      <c r="L7" s="22" t="str">
        <f t="shared" ref="L7" si="4">"Возвращено средств"</f>
        <v>Возвращено средств</v>
      </c>
      <c r="M7" s="24"/>
    </row>
    <row r="8" spans="1:14" ht="28.5" customHeight="1" x14ac:dyDescent="0.3">
      <c r="A8" s="20"/>
      <c r="B8" s="20"/>
      <c r="C8" s="19" t="str">
        <f t="shared" ref="C8" si="5">"всего"</f>
        <v>всего</v>
      </c>
      <c r="D8" s="22" t="str">
        <f t="shared" ref="D8" si="6">"из них"</f>
        <v>из них</v>
      </c>
      <c r="E8" s="23"/>
      <c r="F8" s="23"/>
      <c r="G8" s="24"/>
      <c r="H8" s="19" t="str">
        <f t="shared" ref="H8" si="7">"всего"</f>
        <v>всего</v>
      </c>
      <c r="I8" s="22" t="str">
        <f t="shared" ref="I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23"/>
      <c r="K8" s="24"/>
      <c r="L8" s="19" t="str">
        <f t="shared" ref="L8" si="9">"сумма, тыс. руб."</f>
        <v>сумма, тыс. руб.</v>
      </c>
      <c r="M8" s="19" t="str">
        <f t="shared" ref="M8" si="10">"основание возврата"</f>
        <v>основание возврата</v>
      </c>
      <c r="N8" s="2"/>
    </row>
    <row r="9" spans="1:14" ht="42" customHeight="1" x14ac:dyDescent="0.3">
      <c r="A9" s="20"/>
      <c r="B9" s="20"/>
      <c r="C9" s="20"/>
      <c r="D9" s="22" t="str">
        <f t="shared" ref="D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24"/>
      <c r="F9" s="22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4"/>
      <c r="H9" s="20"/>
      <c r="I9" s="19" t="str">
        <f t="shared" ref="I9" si="13">"дата операции"</f>
        <v>дата операции</v>
      </c>
      <c r="J9" s="19" t="str">
        <f t="shared" ref="J9" si="14">"сумма, тыс. руб."</f>
        <v>сумма, тыс. руб.</v>
      </c>
      <c r="K9" s="19" t="str">
        <f t="shared" ref="K9" si="15">"назначение платежа"</f>
        <v>назначение платежа</v>
      </c>
      <c r="L9" s="20"/>
      <c r="M9" s="20"/>
      <c r="N9" s="2"/>
    </row>
    <row r="10" spans="1:14" ht="42" customHeight="1" x14ac:dyDescent="0.3">
      <c r="A10" s="21"/>
      <c r="B10" s="21"/>
      <c r="C10" s="21"/>
      <c r="D10" s="4" t="str">
        <f>"сумма, тыс. руб."</f>
        <v>сумма, тыс. руб.</v>
      </c>
      <c r="E10" s="4" t="str">
        <f>"наименование юридического лица"</f>
        <v>наименование юридического лица</v>
      </c>
      <c r="F10" s="4" t="str">
        <f>"сумма, тыс. руб."</f>
        <v>сумма, тыс. руб.</v>
      </c>
      <c r="G10" s="4" t="str">
        <f>"кол-во граждан"</f>
        <v>кол-во граждан</v>
      </c>
      <c r="H10" s="21"/>
      <c r="I10" s="21"/>
      <c r="J10" s="21"/>
      <c r="K10" s="21"/>
      <c r="L10" s="21"/>
      <c r="M10" s="21"/>
      <c r="N10" s="2"/>
    </row>
    <row r="11" spans="1:14" x14ac:dyDescent="0.3">
      <c r="A11" s="6" t="s">
        <v>4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0" customHeight="1" x14ac:dyDescent="0.3">
      <c r="A12" s="7" t="s">
        <v>5</v>
      </c>
      <c r="B12" s="8" t="str">
        <f>"Бочков Юрий Павлович"</f>
        <v>Бочков Юрий Павлович</v>
      </c>
      <c r="C12" s="16">
        <v>500</v>
      </c>
      <c r="D12" s="16"/>
      <c r="E12" s="8" t="str">
        <f>""</f>
        <v/>
      </c>
      <c r="F12" s="9"/>
      <c r="G12" s="10"/>
      <c r="H12" s="16">
        <v>319.60000000000002</v>
      </c>
      <c r="I12" s="11" t="s">
        <v>6</v>
      </c>
      <c r="J12" s="16">
        <v>122.5</v>
      </c>
      <c r="K12" s="8" t="str">
        <f>""</f>
        <v/>
      </c>
      <c r="L12" s="16"/>
      <c r="M12" s="8" t="str">
        <f>""</f>
        <v/>
      </c>
      <c r="N12" s="5"/>
    </row>
    <row r="13" spans="1:14" ht="30" customHeight="1" x14ac:dyDescent="0.3">
      <c r="A13" s="7" t="s">
        <v>7</v>
      </c>
      <c r="B13" s="8" t="str">
        <f>"Герасев Юрий Викторович"</f>
        <v>Герасев Юрий Викторович</v>
      </c>
      <c r="C13" s="16">
        <v>81.7</v>
      </c>
      <c r="D13" s="16"/>
      <c r="E13" s="8" t="str">
        <f>""</f>
        <v/>
      </c>
      <c r="F13" s="9"/>
      <c r="G13" s="10"/>
      <c r="H13" s="16">
        <v>70.2</v>
      </c>
      <c r="I13" s="11"/>
      <c r="J13" s="16"/>
      <c r="K13" s="8" t="str">
        <f>""</f>
        <v/>
      </c>
      <c r="L13" s="16"/>
      <c r="M13" s="8" t="str">
        <f>""</f>
        <v/>
      </c>
      <c r="N13" s="2"/>
    </row>
    <row r="14" spans="1:14" ht="45" customHeight="1" x14ac:dyDescent="0.3">
      <c r="A14" s="7" t="s">
        <v>8</v>
      </c>
      <c r="B14" s="8" t="str">
        <f>"Грудачев Валерий Ефимович"</f>
        <v>Грудачев Валерий Ефимович</v>
      </c>
      <c r="C14" s="16">
        <v>100</v>
      </c>
      <c r="D14" s="16"/>
      <c r="E14" s="8" t="str">
        <f>""</f>
        <v/>
      </c>
      <c r="F14" s="9"/>
      <c r="G14" s="10"/>
      <c r="H14" s="16">
        <v>50</v>
      </c>
      <c r="I14" s="11"/>
      <c r="J14" s="16"/>
      <c r="K14" s="8" t="str">
        <f>""</f>
        <v/>
      </c>
      <c r="L14" s="16">
        <v>50</v>
      </c>
      <c r="M14" s="8" t="str">
        <f>""</f>
        <v/>
      </c>
      <c r="N14" s="5"/>
    </row>
    <row r="15" spans="1:14" ht="114" customHeight="1" x14ac:dyDescent="0.3">
      <c r="A15" s="7" t="s">
        <v>9</v>
      </c>
      <c r="B15" s="8" t="str">
        <f>"Дмитриев Владимир Яковлевич"</f>
        <v>Дмитриев Владимир Яковлевич</v>
      </c>
      <c r="C15" s="16"/>
      <c r="D15" s="16">
        <v>473</v>
      </c>
      <c r="E15" s="8" t="str">
        <f>"ООО ""Социум"""</f>
        <v>ООО "Социум"</v>
      </c>
      <c r="F15" s="9"/>
      <c r="G15" s="10"/>
      <c r="H15" s="16"/>
      <c r="I15" s="11" t="s">
        <v>10</v>
      </c>
      <c r="J15" s="16">
        <v>126.4</v>
      </c>
      <c r="K15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5" s="16"/>
      <c r="M15" s="8" t="str">
        <f>""</f>
        <v/>
      </c>
      <c r="N15" s="5"/>
    </row>
    <row r="16" spans="1:14" ht="111.75" customHeight="1" x14ac:dyDescent="0.3">
      <c r="A16" s="7" t="s">
        <v>11</v>
      </c>
      <c r="B16" s="8" t="str">
        <f>""</f>
        <v/>
      </c>
      <c r="C16" s="16"/>
      <c r="D16" s="16"/>
      <c r="E16" s="8" t="str">
        <f>""</f>
        <v/>
      </c>
      <c r="F16" s="9"/>
      <c r="G16" s="10"/>
      <c r="H16" s="16"/>
      <c r="I16" s="11" t="s">
        <v>12</v>
      </c>
      <c r="J16" s="16">
        <v>114.2</v>
      </c>
      <c r="K16" s="8" t="str">
        <f>"Израсходовано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материалов"</f>
        <v>Израсходовано на предвыборную агитацию.Выпуск и распространение печатных материалов (листовки, плакаты, рекламные щиты и т.п.), изготовление и распространение аудиовизуальных и других информ. материалов</v>
      </c>
      <c r="L16" s="16"/>
      <c r="M16" s="8" t="str">
        <f>""</f>
        <v/>
      </c>
      <c r="N16" s="2"/>
    </row>
    <row r="17" spans="1:14" ht="30" customHeight="1" x14ac:dyDescent="0.3">
      <c r="A17" s="6" t="s">
        <v>11</v>
      </c>
      <c r="B17" s="12" t="str">
        <f>"Итого по кандидату"</f>
        <v>Итого по кандидату</v>
      </c>
      <c r="C17" s="17">
        <v>973</v>
      </c>
      <c r="D17" s="17">
        <v>473</v>
      </c>
      <c r="E17" s="12" t="str">
        <f>""</f>
        <v/>
      </c>
      <c r="F17" s="13">
        <v>0</v>
      </c>
      <c r="G17" s="14"/>
      <c r="H17" s="17">
        <v>384.6</v>
      </c>
      <c r="I17" s="15"/>
      <c r="J17" s="17">
        <v>240.6</v>
      </c>
      <c r="K17" s="12" t="str">
        <f>""</f>
        <v/>
      </c>
      <c r="L17" s="17">
        <v>0</v>
      </c>
      <c r="M17" s="12" t="str">
        <f>""</f>
        <v/>
      </c>
      <c r="N17" s="2"/>
    </row>
    <row r="18" spans="1:14" ht="45" customHeight="1" x14ac:dyDescent="0.3">
      <c r="A18" s="7" t="s">
        <v>13</v>
      </c>
      <c r="B18" s="8" t="str">
        <f>"Козлов Александр Сергеевич"</f>
        <v>Козлов Александр Сергеевич</v>
      </c>
      <c r="C18" s="16">
        <v>30</v>
      </c>
      <c r="D18" s="16"/>
      <c r="E18" s="8" t="str">
        <f>""</f>
        <v/>
      </c>
      <c r="F18" s="9"/>
      <c r="G18" s="10"/>
      <c r="H18" s="16">
        <v>22.4</v>
      </c>
      <c r="I18" s="11"/>
      <c r="J18" s="16"/>
      <c r="K18" s="8" t="str">
        <f>""</f>
        <v/>
      </c>
      <c r="L18" s="16">
        <v>7.6</v>
      </c>
      <c r="M18" s="8" t="str">
        <f>""</f>
        <v/>
      </c>
      <c r="N18" s="5"/>
    </row>
    <row r="19" spans="1:14" ht="45" customHeight="1" x14ac:dyDescent="0.3">
      <c r="A19" s="7" t="s">
        <v>14</v>
      </c>
      <c r="B19" s="8" t="str">
        <f>"Курков Владимир Иванович"</f>
        <v>Курков Владимир Иванович</v>
      </c>
      <c r="C19" s="16">
        <v>5</v>
      </c>
      <c r="D19" s="16"/>
      <c r="E19" s="8" t="str">
        <f>""</f>
        <v/>
      </c>
      <c r="F19" s="9"/>
      <c r="G19" s="10"/>
      <c r="H19" s="16">
        <v>2.1</v>
      </c>
      <c r="I19" s="11"/>
      <c r="J19" s="16"/>
      <c r="K19" s="8" t="str">
        <f>""</f>
        <v/>
      </c>
      <c r="L19" s="16"/>
      <c r="M19" s="8" t="str">
        <f>""</f>
        <v/>
      </c>
      <c r="N19" s="5"/>
    </row>
    <row r="20" spans="1:14" ht="30" customHeight="1" x14ac:dyDescent="0.3">
      <c r="A20" s="7" t="s">
        <v>15</v>
      </c>
      <c r="B20" s="8" t="str">
        <f>"Логунова Юлия Владимировна"</f>
        <v>Логунова Юлия Владимировна</v>
      </c>
      <c r="C20" s="16">
        <v>150</v>
      </c>
      <c r="D20" s="16"/>
      <c r="E20" s="8" t="str">
        <f>""</f>
        <v/>
      </c>
      <c r="F20" s="9"/>
      <c r="G20" s="10"/>
      <c r="H20" s="16">
        <v>65</v>
      </c>
      <c r="I20" s="11"/>
      <c r="J20" s="16"/>
      <c r="K20" s="8" t="str">
        <f>""</f>
        <v/>
      </c>
      <c r="L20" s="16"/>
      <c r="M20" s="8" t="str">
        <f>""</f>
        <v/>
      </c>
      <c r="N20" s="5"/>
    </row>
    <row r="21" spans="1:14" ht="45" customHeight="1" x14ac:dyDescent="0.3">
      <c r="A21" s="7" t="s">
        <v>16</v>
      </c>
      <c r="B21" s="8" t="str">
        <f>"Микулёнок Алексей Сергеевич"</f>
        <v>Микулёнок Алексей Сергеевич</v>
      </c>
      <c r="C21" s="16">
        <v>16</v>
      </c>
      <c r="D21" s="16"/>
      <c r="E21" s="8" t="str">
        <f>""</f>
        <v/>
      </c>
      <c r="F21" s="9"/>
      <c r="G21" s="10"/>
      <c r="H21" s="16">
        <v>10.8</v>
      </c>
      <c r="I21" s="11"/>
      <c r="J21" s="16"/>
      <c r="K21" s="8" t="str">
        <f>""</f>
        <v/>
      </c>
      <c r="L21" s="16"/>
      <c r="M21" s="8" t="str">
        <f>""</f>
        <v/>
      </c>
      <c r="N21" s="5"/>
    </row>
    <row r="22" spans="1:14" ht="45" customHeight="1" x14ac:dyDescent="0.3">
      <c r="A22" s="7" t="s">
        <v>17</v>
      </c>
      <c r="B22" s="8" t="str">
        <f>"Павлов Дмитрий Геннадьевич"</f>
        <v>Павлов Дмитрий Геннадьевич</v>
      </c>
      <c r="C22" s="16">
        <v>800</v>
      </c>
      <c r="D22" s="16"/>
      <c r="E22" s="8" t="str">
        <f>""</f>
        <v/>
      </c>
      <c r="F22" s="9"/>
      <c r="G22" s="10"/>
      <c r="H22" s="16">
        <v>402.5</v>
      </c>
      <c r="I22" s="11"/>
      <c r="J22" s="16"/>
      <c r="K22" s="8" t="str">
        <f>""</f>
        <v/>
      </c>
      <c r="L22" s="16"/>
      <c r="M22" s="8" t="str">
        <f>""</f>
        <v/>
      </c>
      <c r="N22" s="5"/>
    </row>
    <row r="23" spans="1:14" ht="30" customHeight="1" x14ac:dyDescent="0.3">
      <c r="A23" s="7" t="s">
        <v>18</v>
      </c>
      <c r="B23" s="8" t="str">
        <f>"Солодов Павел Александрович"</f>
        <v>Солодов Павел Александрович</v>
      </c>
      <c r="C23" s="16">
        <v>2</v>
      </c>
      <c r="D23" s="16"/>
      <c r="E23" s="8" t="str">
        <f>""</f>
        <v/>
      </c>
      <c r="F23" s="9"/>
      <c r="G23" s="10"/>
      <c r="H23" s="16">
        <v>1</v>
      </c>
      <c r="I23" s="11"/>
      <c r="J23" s="16"/>
      <c r="K23" s="8" t="str">
        <f>""</f>
        <v/>
      </c>
      <c r="L23" s="16"/>
      <c r="M23" s="8" t="str">
        <f>""</f>
        <v/>
      </c>
      <c r="N23" s="5"/>
    </row>
    <row r="24" spans="1:14" ht="45" customHeight="1" x14ac:dyDescent="0.3">
      <c r="A24" s="7" t="s">
        <v>19</v>
      </c>
      <c r="B24" s="8" t="str">
        <f>"Тихомиров Руслан Владимирович"</f>
        <v>Тихомиров Руслан Владимирович</v>
      </c>
      <c r="C24" s="16">
        <v>58.5</v>
      </c>
      <c r="D24" s="16"/>
      <c r="E24" s="8" t="str">
        <f>""</f>
        <v/>
      </c>
      <c r="F24" s="9"/>
      <c r="G24" s="10"/>
      <c r="H24" s="16">
        <v>58.5</v>
      </c>
      <c r="I24" s="11"/>
      <c r="J24" s="16"/>
      <c r="K24" s="8" t="str">
        <f>""</f>
        <v/>
      </c>
      <c r="L24" s="16"/>
      <c r="M24" s="8" t="str">
        <f>""</f>
        <v/>
      </c>
      <c r="N24" s="5"/>
    </row>
    <row r="25" spans="1:14" x14ac:dyDescent="0.3">
      <c r="A25" s="6" t="s">
        <v>11</v>
      </c>
      <c r="B25" s="12" t="str">
        <f>"Итого"</f>
        <v>Итого</v>
      </c>
      <c r="C25" s="17">
        <v>2716.1</v>
      </c>
      <c r="D25" s="17">
        <v>473</v>
      </c>
      <c r="E25" s="12" t="str">
        <f>""</f>
        <v/>
      </c>
      <c r="F25" s="13">
        <v>0</v>
      </c>
      <c r="G25" s="14">
        <v>0</v>
      </c>
      <c r="H25" s="17">
        <v>1386.7</v>
      </c>
      <c r="I25" s="15"/>
      <c r="J25" s="17">
        <v>363.1</v>
      </c>
      <c r="K25" s="12" t="str">
        <f>""</f>
        <v/>
      </c>
      <c r="L25" s="17">
        <v>57.6</v>
      </c>
      <c r="M25" s="12" t="str">
        <f>""</f>
        <v/>
      </c>
      <c r="N25" s="5"/>
    </row>
    <row r="26" spans="1:14" x14ac:dyDescent="0.3">
      <c r="N26" s="5"/>
    </row>
    <row r="27" spans="1:14" ht="39.9" customHeight="1" x14ac:dyDescent="0.3">
      <c r="A27" s="18" t="s">
        <v>20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</row>
  </sheetData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7:M27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TIK20</cp:lastModifiedBy>
  <dcterms:created xsi:type="dcterms:W3CDTF">2016-08-16T18:20:30Z</dcterms:created>
  <dcterms:modified xsi:type="dcterms:W3CDTF">2016-08-18T06:54:28Z</dcterms:modified>
</cp:coreProperties>
</file>